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pakin\Desktop\Old D\Office\СНТ Прибор\"/>
    </mc:Choice>
  </mc:AlternateContent>
  <bookViews>
    <workbookView xWindow="0" yWindow="0" windowWidth="28800" windowHeight="12300" activeTab="1"/>
  </bookViews>
  <sheets>
    <sheet name="Лист1" sheetId="16" r:id="rId1"/>
    <sheet name="Лист2" sheetId="17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17" l="1"/>
  <c r="C20" i="16" l="1"/>
  <c r="C13" i="16"/>
  <c r="C22" i="16"/>
  <c r="C29" i="16" l="1"/>
  <c r="I28" i="16" s="1"/>
  <c r="F11" i="16" l="1"/>
  <c r="F4" i="16"/>
  <c r="C4" i="16"/>
</calcChain>
</file>

<file path=xl/sharedStrings.xml><?xml version="1.0" encoding="utf-8"?>
<sst xmlns="http://schemas.openxmlformats.org/spreadsheetml/2006/main" count="55" uniqueCount="55">
  <si>
    <t>поз.</t>
  </si>
  <si>
    <t xml:space="preserve">Текущие расходы:членские взносы </t>
  </si>
  <si>
    <t>Сумма,руб.</t>
  </si>
  <si>
    <t xml:space="preserve">Резерв </t>
  </si>
  <si>
    <t>ИТОГО</t>
  </si>
  <si>
    <t xml:space="preserve">ФОТ и налоги с ФОТ в т.ч: </t>
  </si>
  <si>
    <t>з/п председателя правления</t>
  </si>
  <si>
    <t>з/пбухгалтера</t>
  </si>
  <si>
    <t>з/п энергетика</t>
  </si>
  <si>
    <t>з/п сторожа</t>
  </si>
  <si>
    <t>з/п сборщики</t>
  </si>
  <si>
    <t>Соц.платежи (ОПС-22%+ОСС-2,9%+ОМС-5,1%+НсиПз-0,2%)</t>
  </si>
  <si>
    <t>по смете</t>
  </si>
  <si>
    <t>разница</t>
  </si>
  <si>
    <t>Оплата потерь э/э  в электросети СНТ и расходов э/э на общественные нужды На основании расходов 2018-2019г.</t>
  </si>
  <si>
    <t xml:space="preserve">восстановление дорожной одежды (сплошная подсыпка и/или ямочный ремонт) размере стоимости двух машин щебня 15…19м3, включая работы по укладке щебня </t>
  </si>
  <si>
    <t>выравнивание полотна, очистка полотна от снега На основании расходов смет 17-18 и 18-19г. и с учётом годовой инфляции 10%</t>
  </si>
  <si>
    <t xml:space="preserve"> обслуживание, ремонт или модернизация откатных ворот На основнии счёта от Vorottok и расходов сметы 18-19гг.</t>
  </si>
  <si>
    <t>ТО дорог в т.ч.</t>
  </si>
  <si>
    <r>
      <t xml:space="preserve">ТО электросетей </t>
    </r>
    <r>
      <rPr>
        <sz val="11"/>
        <color theme="1"/>
        <rFont val="Calibri"/>
        <family val="2"/>
        <charset val="204"/>
        <scheme val="minor"/>
      </rPr>
      <t>Ремонт или замены оборудования, включая стоимость запчастей и материалов.На основании расходов сметы 18-19г.</t>
    </r>
  </si>
  <si>
    <r>
      <t>ТО инфраструктуры общего пользования</t>
    </r>
    <r>
      <rPr>
        <sz val="11"/>
        <color theme="1"/>
        <rFont val="Calibri"/>
        <family val="2"/>
        <charset val="204"/>
        <scheme val="minor"/>
      </rPr>
      <t xml:space="preserve"> Содержание (т.е. тех. обслуживание) имущества общего пользования  (сторожки, забора, информ. стендов, контейнерной площадки…), в том числе арендные платежи.На основании расходов сметы 18-19г.</t>
    </r>
  </si>
  <si>
    <t>операционные расходы в т.ч.</t>
  </si>
  <si>
    <t>тех. обслуживание ПО (ИТС 1С) данные сайта 1С при непрерывном обсл.12 мес.</t>
  </si>
  <si>
    <t>Программа Астрал отчетность данные офиц.сайта</t>
  </si>
  <si>
    <t>Банковское обслуживание  На основании фактических  расходов  18-19г.</t>
  </si>
  <si>
    <t>Канц.принадлежности,проезд,почтовые расходы</t>
  </si>
  <si>
    <t>Земельный налог КС=33664512 руб; ставка налога 0,3%за год</t>
  </si>
  <si>
    <t>Финансово-экономическое обоснование  размера взносов на                2 полугодие 2019 - 1 полугодие 2020гг. СНТ "ПРИБОР"</t>
  </si>
  <si>
    <t>Судебные издержки(взыскание долгов 15%-20% от суммы долга)</t>
  </si>
  <si>
    <r>
      <t>ТО земель общего пользования</t>
    </r>
    <r>
      <rPr>
        <sz val="11"/>
        <color theme="1"/>
        <rFont val="Calibri"/>
        <family val="2"/>
        <charset val="204"/>
        <scheme val="minor"/>
      </rPr>
      <t>Благоустройством ЗОП(покос травы, сбор мусора, сжигание веток, обрезка и повалка деревьев, чистка реки,система дренажа ит.д..На основании расходов сметы 18-19г.</t>
    </r>
  </si>
  <si>
    <t>вывоз мусора 80конт по 6300руб.за контейнер</t>
  </si>
  <si>
    <t>Раздел</t>
  </si>
  <si>
    <t>Статья</t>
  </si>
  <si>
    <t>Сумма, руб.</t>
  </si>
  <si>
    <t>Доходы</t>
  </si>
  <si>
    <t>Членские взносы</t>
  </si>
  <si>
    <t>Внешние кредиторские заимствования</t>
  </si>
  <si>
    <t>Расходы</t>
  </si>
  <si>
    <t>Выплата заработной платы (ЗП) по трудовым договорам</t>
  </si>
  <si>
    <t>Выплата социальных налогов и налогов на ЗП</t>
  </si>
  <si>
    <t>Выплата налогов и сборов, связанных с деятельностью Товарищества и отличных от социальных и налогов на ЗП (налог на земли общего пользования (ЗОП), …)</t>
  </si>
  <si>
    <t>Оплата поставщику э/э потерь в электросети СНТ и расходов э/э на общественные нужды СНТ</t>
  </si>
  <si>
    <t>Оплата внешних заимствований</t>
  </si>
  <si>
    <t>Оплата услуг оператора по обращению с твердыми коммунальными отходами</t>
  </si>
  <si>
    <t>Тех. обслуживание дорог и дорожного оборудования</t>
  </si>
  <si>
    <t>Тех. обслуживание системы водоснабжения</t>
  </si>
  <si>
    <t>Тех. обслуживание электросетей</t>
  </si>
  <si>
    <t>Расходы на  тех. обслуживание системы охраны и противопожарной системы</t>
  </si>
  <si>
    <t>Содержание (т.е. тех. обслуживание) имущества общего пользования  (сторожки, забора, информ. стендов, контейнерной площадки…), в том числе арендные платежи</t>
  </si>
  <si>
    <t>Благоустройством ЗОП</t>
  </si>
  <si>
    <t>Резерв на тех. обслуживание всей инфраструктуры</t>
  </si>
  <si>
    <t>Операционные расходы по обеспечению финансово-хозяйственной деятельности и реализации решений общих собраний Товарищества</t>
  </si>
  <si>
    <t>Покупка инструмента и оборудования</t>
  </si>
  <si>
    <t>Взнос 1700 руб/сотка</t>
  </si>
  <si>
    <t>СМЕТА доходов/расходов 2019-2020гг.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</si>
</sst>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3" xfId="0" applyBorder="1"/>
    <xf numFmtId="4" fontId="0" fillId="0" borderId="5" xfId="0" applyNumberFormat="1" applyBorder="1"/>
    <xf numFmtId="0" fontId="0" fillId="0" borderId="2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4" xfId="0" applyFont="1" applyBorder="1"/>
    <xf numFmtId="4" fontId="0" fillId="0" borderId="0" xfId="0" applyNumberFormat="1"/>
    <xf numFmtId="1" fontId="0" fillId="0" borderId="0" xfId="0" applyNumberFormat="1"/>
    <xf numFmtId="0" fontId="0" fillId="0" borderId="19" xfId="0" applyBorder="1"/>
    <xf numFmtId="0" fontId="1" fillId="0" borderId="16" xfId="0" applyFont="1" applyBorder="1"/>
    <xf numFmtId="0" fontId="1" fillId="0" borderId="3" xfId="0" applyFont="1" applyBorder="1"/>
    <xf numFmtId="4" fontId="1" fillId="0" borderId="5" xfId="0" applyNumberFormat="1" applyFont="1" applyBorder="1"/>
    <xf numFmtId="3" fontId="0" fillId="0" borderId="7" xfId="0" applyNumberFormat="1" applyBorder="1"/>
    <xf numFmtId="3" fontId="1" fillId="0" borderId="17" xfId="0" applyNumberFormat="1" applyFont="1" applyBorder="1"/>
    <xf numFmtId="3" fontId="0" fillId="0" borderId="20" xfId="0" applyNumberFormat="1" applyBorder="1"/>
    <xf numFmtId="0" fontId="1" fillId="0" borderId="0" xfId="0" applyFont="1" applyFill="1" applyBorder="1"/>
    <xf numFmtId="3" fontId="0" fillId="0" borderId="3" xfId="0" applyNumberForma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/>
    <xf numFmtId="4" fontId="1" fillId="0" borderId="12" xfId="0" applyNumberFormat="1" applyFont="1" applyBorder="1"/>
    <xf numFmtId="4" fontId="1" fillId="0" borderId="7" xfId="0" applyNumberFormat="1" applyFont="1" applyBorder="1"/>
    <xf numFmtId="0" fontId="1" fillId="0" borderId="9" xfId="0" applyFont="1" applyBorder="1" applyAlignment="1">
      <alignment wrapText="1"/>
    </xf>
    <xf numFmtId="4" fontId="1" fillId="0" borderId="10" xfId="0" applyNumberFormat="1" applyFont="1" applyBorder="1"/>
    <xf numFmtId="4" fontId="1" fillId="0" borderId="15" xfId="0" applyNumberFormat="1" applyFont="1" applyBorder="1"/>
    <xf numFmtId="0" fontId="1" fillId="0" borderId="22" xfId="0" applyFont="1" applyBorder="1"/>
    <xf numFmtId="4" fontId="1" fillId="0" borderId="23" xfId="0" applyNumberFormat="1" applyFont="1" applyBorder="1"/>
    <xf numFmtId="0" fontId="0" fillId="0" borderId="24" xfId="0" applyBorder="1"/>
    <xf numFmtId="4" fontId="0" fillId="0" borderId="25" xfId="0" applyNumberFormat="1" applyBorder="1"/>
    <xf numFmtId="0" fontId="1" fillId="0" borderId="11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3" fillId="0" borderId="8" xfId="0" applyFont="1" applyBorder="1"/>
    <xf numFmtId="0" fontId="3" fillId="0" borderId="9" xfId="0" applyFont="1" applyBorder="1"/>
    <xf numFmtId="3" fontId="3" fillId="0" borderId="10" xfId="0" applyNumberFormat="1" applyFont="1" applyBorder="1"/>
    <xf numFmtId="0" fontId="1" fillId="0" borderId="2" xfId="0" applyFont="1" applyBorder="1" applyAlignment="1">
      <alignment wrapText="1"/>
    </xf>
    <xf numFmtId="0" fontId="0" fillId="0" borderId="1" xfId="0" applyFont="1" applyBorder="1"/>
    <xf numFmtId="3" fontId="0" fillId="0" borderId="0" xfId="0" applyNumberFormat="1"/>
    <xf numFmtId="3" fontId="7" fillId="0" borderId="26" xfId="0" applyNumberFormat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0" fillId="0" borderId="0" xfId="0"/>
    <xf numFmtId="0" fontId="5" fillId="0" borderId="0" xfId="0" applyFont="1"/>
    <xf numFmtId="0" fontId="6" fillId="0" borderId="26" xfId="0" applyFont="1" applyBorder="1"/>
    <xf numFmtId="0" fontId="6" fillId="0" borderId="26" xfId="0" applyFont="1" applyBorder="1" applyAlignment="1">
      <alignment horizontal="left" vertical="top" wrapText="1"/>
    </xf>
    <xf numFmtId="3" fontId="6" fillId="0" borderId="26" xfId="0" applyNumberFormat="1" applyFont="1" applyBorder="1" applyAlignment="1">
      <alignment vertical="top"/>
    </xf>
    <xf numFmtId="0" fontId="7" fillId="0" borderId="26" xfId="0" applyFont="1" applyBorder="1"/>
    <xf numFmtId="0" fontId="7" fillId="0" borderId="14" xfId="0" applyFont="1" applyFill="1" applyBorder="1" applyAlignment="1">
      <alignment horizontal="left" vertical="top" wrapText="1"/>
    </xf>
    <xf numFmtId="3" fontId="7" fillId="0" borderId="26" xfId="0" applyNumberFormat="1" applyFont="1" applyBorder="1" applyAlignment="1">
      <alignment vertical="top"/>
    </xf>
    <xf numFmtId="3" fontId="7" fillId="0" borderId="26" xfId="0" applyNumberFormat="1" applyFont="1" applyBorder="1"/>
    <xf numFmtId="0" fontId="1" fillId="0" borderId="21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8" xfId="0" applyFont="1" applyBorder="1" applyAlignment="1">
      <alignment vertical="top"/>
    </xf>
    <xf numFmtId="0" fontId="1" fillId="0" borderId="21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6" workbookViewId="0">
      <selection activeCell="C20" sqref="C20"/>
    </sheetView>
  </sheetViews>
  <sheetFormatPr defaultRowHeight="15" x14ac:dyDescent="0.25"/>
  <cols>
    <col min="2" max="2" width="73.85546875" customWidth="1"/>
    <col min="3" max="3" width="20" customWidth="1"/>
    <col min="6" max="6" width="11.42578125" bestFit="1" customWidth="1"/>
    <col min="7" max="7" width="13.7109375" customWidth="1"/>
    <col min="9" max="9" width="11.42578125" bestFit="1" customWidth="1"/>
    <col min="13" max="13" width="10" bestFit="1" customWidth="1"/>
  </cols>
  <sheetData>
    <row r="1" spans="1:13" ht="63" customHeight="1" x14ac:dyDescent="0.35">
      <c r="A1" s="58" t="s">
        <v>27</v>
      </c>
      <c r="B1" s="58"/>
      <c r="C1" s="58"/>
    </row>
    <row r="2" spans="1:13" ht="15.75" thickBot="1" x14ac:dyDescent="0.3"/>
    <row r="3" spans="1:13" ht="15.75" thickBot="1" x14ac:dyDescent="0.3">
      <c r="A3" s="4" t="s">
        <v>0</v>
      </c>
      <c r="B3" s="5" t="s">
        <v>1</v>
      </c>
      <c r="C3" s="6" t="s">
        <v>2</v>
      </c>
      <c r="E3" s="17" t="s">
        <v>12</v>
      </c>
      <c r="F3" s="17" t="s">
        <v>13</v>
      </c>
    </row>
    <row r="4" spans="1:13" ht="36" customHeight="1" x14ac:dyDescent="0.25">
      <c r="A4" s="52">
        <v>1</v>
      </c>
      <c r="B4" s="11" t="s">
        <v>5</v>
      </c>
      <c r="C4" s="15">
        <f>SUM(C5:C10)</f>
        <v>1293021.8620689656</v>
      </c>
      <c r="E4">
        <v>1309109</v>
      </c>
      <c r="F4" s="8">
        <f>C4-E4</f>
        <v>-16087.137931034435</v>
      </c>
      <c r="H4" s="8"/>
    </row>
    <row r="5" spans="1:13" ht="36" customHeight="1" x14ac:dyDescent="0.25">
      <c r="A5" s="53"/>
      <c r="B5" s="3" t="s">
        <v>6</v>
      </c>
      <c r="C5" s="14">
        <v>344828</v>
      </c>
      <c r="G5" s="9"/>
    </row>
    <row r="6" spans="1:13" ht="36" customHeight="1" x14ac:dyDescent="0.25">
      <c r="A6" s="53"/>
      <c r="B6" s="3" t="s">
        <v>7</v>
      </c>
      <c r="C6" s="14">
        <v>344827.58620689658</v>
      </c>
      <c r="G6" s="9"/>
      <c r="I6" s="8"/>
      <c r="M6" s="8"/>
    </row>
    <row r="7" spans="1:13" ht="36" customHeight="1" x14ac:dyDescent="0.25">
      <c r="A7" s="53"/>
      <c r="B7" s="3" t="s">
        <v>8</v>
      </c>
      <c r="C7" s="14">
        <v>57471.264367816097</v>
      </c>
      <c r="G7" s="9"/>
    </row>
    <row r="8" spans="1:13" ht="36" customHeight="1" x14ac:dyDescent="0.25">
      <c r="A8" s="53"/>
      <c r="B8" s="3" t="s">
        <v>9</v>
      </c>
      <c r="C8" s="14">
        <v>206896.55172413794</v>
      </c>
      <c r="F8" s="8"/>
      <c r="G8" s="9"/>
      <c r="M8" s="8"/>
    </row>
    <row r="9" spans="1:13" ht="36" customHeight="1" x14ac:dyDescent="0.25">
      <c r="A9" s="53"/>
      <c r="B9" s="3" t="s">
        <v>10</v>
      </c>
      <c r="C9" s="14">
        <v>39080.45977011494</v>
      </c>
      <c r="G9" s="9"/>
    </row>
    <row r="10" spans="1:13" ht="36" customHeight="1" thickBot="1" x14ac:dyDescent="0.3">
      <c r="A10" s="54"/>
      <c r="B10" s="10" t="s">
        <v>11</v>
      </c>
      <c r="C10" s="16">
        <v>299918</v>
      </c>
      <c r="G10" s="9"/>
      <c r="I10" s="9"/>
    </row>
    <row r="11" spans="1:13" ht="39" customHeight="1" thickBot="1" x14ac:dyDescent="0.3">
      <c r="A11" s="30">
        <v>2</v>
      </c>
      <c r="B11" s="20" t="s">
        <v>26</v>
      </c>
      <c r="C11" s="21">
        <v>100994</v>
      </c>
      <c r="E11">
        <v>100000</v>
      </c>
      <c r="F11" s="8">
        <f>C11-E11</f>
        <v>994</v>
      </c>
      <c r="M11" s="9"/>
    </row>
    <row r="12" spans="1:13" ht="50.25" customHeight="1" thickBot="1" x14ac:dyDescent="0.3">
      <c r="A12" s="31">
        <v>3</v>
      </c>
      <c r="B12" s="23" t="s">
        <v>14</v>
      </c>
      <c r="C12" s="24">
        <v>360000</v>
      </c>
      <c r="M12" s="9"/>
    </row>
    <row r="13" spans="1:13" ht="38.25" customHeight="1" thickBot="1" x14ac:dyDescent="0.3">
      <c r="A13" s="32">
        <v>4</v>
      </c>
      <c r="B13" s="7" t="s">
        <v>30</v>
      </c>
      <c r="C13" s="25">
        <f>6300*80</f>
        <v>504000</v>
      </c>
      <c r="M13" s="9"/>
    </row>
    <row r="14" spans="1:13" ht="41.25" customHeight="1" x14ac:dyDescent="0.25">
      <c r="A14" s="55">
        <v>5</v>
      </c>
      <c r="B14" s="26" t="s">
        <v>18</v>
      </c>
      <c r="C14" s="27">
        <v>144000</v>
      </c>
    </row>
    <row r="15" spans="1:13" ht="58.5" customHeight="1" x14ac:dyDescent="0.25">
      <c r="A15" s="56"/>
      <c r="B15" s="18" t="s">
        <v>15</v>
      </c>
      <c r="C15" s="2">
        <v>50000</v>
      </c>
    </row>
    <row r="16" spans="1:13" ht="41.25" customHeight="1" x14ac:dyDescent="0.25">
      <c r="A16" s="56"/>
      <c r="B16" s="1" t="s">
        <v>16</v>
      </c>
      <c r="C16" s="2">
        <v>60000</v>
      </c>
    </row>
    <row r="17" spans="1:9" ht="41.25" customHeight="1" thickBot="1" x14ac:dyDescent="0.3">
      <c r="A17" s="57"/>
      <c r="B17" s="28" t="s">
        <v>17</v>
      </c>
      <c r="C17" s="29">
        <v>34000</v>
      </c>
    </row>
    <row r="18" spans="1:9" ht="38.25" customHeight="1" thickBot="1" x14ac:dyDescent="0.3">
      <c r="A18" s="31">
        <v>6</v>
      </c>
      <c r="B18" s="23" t="s">
        <v>19</v>
      </c>
      <c r="C18" s="24">
        <v>40000</v>
      </c>
    </row>
    <row r="19" spans="1:9" ht="70.5" customHeight="1" x14ac:dyDescent="0.25">
      <c r="A19" s="33">
        <v>7</v>
      </c>
      <c r="B19" s="38" t="s">
        <v>20</v>
      </c>
      <c r="C19" s="22">
        <v>100000</v>
      </c>
    </row>
    <row r="20" spans="1:9" ht="54.75" customHeight="1" x14ac:dyDescent="0.25">
      <c r="A20" s="34">
        <v>8</v>
      </c>
      <c r="B20" s="19" t="s">
        <v>29</v>
      </c>
      <c r="C20" s="13">
        <f>100000+7923</f>
        <v>107923</v>
      </c>
    </row>
    <row r="21" spans="1:9" ht="36" customHeight="1" x14ac:dyDescent="0.25">
      <c r="A21" s="34">
        <v>9</v>
      </c>
      <c r="B21" s="12" t="s">
        <v>3</v>
      </c>
      <c r="C21" s="13">
        <v>100000</v>
      </c>
    </row>
    <row r="22" spans="1:9" ht="33" customHeight="1" x14ac:dyDescent="0.25">
      <c r="A22" s="34">
        <v>10</v>
      </c>
      <c r="B22" s="12" t="s">
        <v>21</v>
      </c>
      <c r="C22" s="13">
        <f>SUM(C23:C27)</f>
        <v>179000</v>
      </c>
    </row>
    <row r="23" spans="1:9" ht="33" customHeight="1" x14ac:dyDescent="0.25">
      <c r="A23" s="30"/>
      <c r="B23" s="39" t="s">
        <v>24</v>
      </c>
      <c r="C23" s="21">
        <v>31630</v>
      </c>
      <c r="F23" s="8"/>
      <c r="I23" s="8"/>
    </row>
    <row r="24" spans="1:9" ht="33" customHeight="1" x14ac:dyDescent="0.25">
      <c r="A24" s="30"/>
      <c r="B24" s="39" t="s">
        <v>25</v>
      </c>
      <c r="C24" s="21">
        <v>23555</v>
      </c>
    </row>
    <row r="25" spans="1:9" ht="33" customHeight="1" x14ac:dyDescent="0.25">
      <c r="A25" s="30"/>
      <c r="B25" s="39" t="s">
        <v>28</v>
      </c>
      <c r="C25" s="21">
        <v>85000</v>
      </c>
    </row>
    <row r="26" spans="1:9" ht="33" customHeight="1" x14ac:dyDescent="0.25">
      <c r="A26" s="30"/>
      <c r="B26" s="39" t="s">
        <v>22</v>
      </c>
      <c r="C26" s="21">
        <v>33915</v>
      </c>
      <c r="G26" s="8"/>
    </row>
    <row r="27" spans="1:9" ht="33" customHeight="1" x14ac:dyDescent="0.25">
      <c r="A27" s="30"/>
      <c r="B27" s="39" t="s">
        <v>23</v>
      </c>
      <c r="C27" s="21">
        <v>4900</v>
      </c>
      <c r="G27" s="8"/>
    </row>
    <row r="28" spans="1:9" ht="48" customHeight="1" thickBot="1" x14ac:dyDescent="0.3">
      <c r="A28" s="30"/>
      <c r="B28" s="20"/>
      <c r="C28" s="21"/>
      <c r="G28">
        <v>2928939</v>
      </c>
      <c r="I28" s="40">
        <f>G28-C29</f>
        <v>0.13793103443458676</v>
      </c>
    </row>
    <row r="29" spans="1:9" ht="19.5" thickBot="1" x14ac:dyDescent="0.35">
      <c r="A29" s="35"/>
      <c r="B29" s="36" t="s">
        <v>4</v>
      </c>
      <c r="C29" s="37">
        <f>C28+C22+C21+C20+C19+C18+C14+C13+C12+C11+C4</f>
        <v>2928938.8620689656</v>
      </c>
    </row>
  </sheetData>
  <mergeCells count="3">
    <mergeCell ref="A4:A10"/>
    <mergeCell ref="A14:A17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F20" sqref="F20"/>
    </sheetView>
  </sheetViews>
  <sheetFormatPr defaultRowHeight="15" x14ac:dyDescent="0.25"/>
  <cols>
    <col min="2" max="2" width="42" customWidth="1"/>
    <col min="3" max="3" width="10.85546875" customWidth="1"/>
  </cols>
  <sheetData>
    <row r="1" spans="1:3" ht="15.75" x14ac:dyDescent="0.25">
      <c r="A1" s="44" t="s">
        <v>54</v>
      </c>
      <c r="B1" s="43"/>
      <c r="C1" s="43"/>
    </row>
    <row r="2" spans="1:3" x14ac:dyDescent="0.25">
      <c r="A2" s="42" t="s">
        <v>31</v>
      </c>
      <c r="B2" s="42" t="s">
        <v>32</v>
      </c>
      <c r="C2" s="41" t="s">
        <v>33</v>
      </c>
    </row>
    <row r="3" spans="1:3" x14ac:dyDescent="0.25">
      <c r="A3" s="48" t="s">
        <v>34</v>
      </c>
      <c r="B3" s="45"/>
      <c r="C3" s="51">
        <v>2928938.9655172415</v>
      </c>
    </row>
    <row r="4" spans="1:3" x14ac:dyDescent="0.25">
      <c r="A4" s="45"/>
      <c r="B4" s="46" t="s">
        <v>35</v>
      </c>
      <c r="C4" s="47">
        <v>2928938.9655172415</v>
      </c>
    </row>
    <row r="5" spans="1:3" ht="13.5" customHeight="1" x14ac:dyDescent="0.25">
      <c r="A5" s="45"/>
      <c r="B5" s="46" t="s">
        <v>36</v>
      </c>
      <c r="C5" s="47">
        <v>0</v>
      </c>
    </row>
    <row r="6" spans="1:3" x14ac:dyDescent="0.25">
      <c r="A6" s="48" t="s">
        <v>37</v>
      </c>
      <c r="B6" s="46"/>
      <c r="C6" s="50">
        <v>2928938.9655172415</v>
      </c>
    </row>
    <row r="7" spans="1:3" ht="24" x14ac:dyDescent="0.25">
      <c r="A7" s="45"/>
      <c r="B7" s="46" t="s">
        <v>38</v>
      </c>
      <c r="C7" s="47">
        <v>864000</v>
      </c>
    </row>
    <row r="8" spans="1:3" ht="13.5" customHeight="1" x14ac:dyDescent="0.25">
      <c r="A8" s="45"/>
      <c r="B8" s="46" t="s">
        <v>39</v>
      </c>
      <c r="C8" s="47">
        <f>1293022-C7</f>
        <v>429022</v>
      </c>
    </row>
    <row r="9" spans="1:3" ht="50.25" customHeight="1" x14ac:dyDescent="0.25">
      <c r="A9" s="45"/>
      <c r="B9" s="46" t="s">
        <v>40</v>
      </c>
      <c r="C9" s="47">
        <v>100994</v>
      </c>
    </row>
    <row r="10" spans="1:3" ht="24.75" customHeight="1" x14ac:dyDescent="0.25">
      <c r="A10" s="45"/>
      <c r="B10" s="46" t="s">
        <v>41</v>
      </c>
      <c r="C10" s="47">
        <v>360000</v>
      </c>
    </row>
    <row r="11" spans="1:3" x14ac:dyDescent="0.25">
      <c r="A11" s="45"/>
      <c r="B11" s="46" t="s">
        <v>42</v>
      </c>
      <c r="C11" s="47">
        <v>0</v>
      </c>
    </row>
    <row r="12" spans="1:3" ht="24" x14ac:dyDescent="0.25">
      <c r="A12" s="45"/>
      <c r="B12" s="46" t="s">
        <v>43</v>
      </c>
      <c r="C12" s="47">
        <v>504000</v>
      </c>
    </row>
    <row r="13" spans="1:3" ht="13.5" customHeight="1" x14ac:dyDescent="0.25">
      <c r="A13" s="45"/>
      <c r="B13" s="46" t="s">
        <v>44</v>
      </c>
      <c r="C13" s="47">
        <v>144000</v>
      </c>
    </row>
    <row r="14" spans="1:3" ht="14.25" customHeight="1" x14ac:dyDescent="0.25">
      <c r="A14" s="45"/>
      <c r="B14" s="46" t="s">
        <v>45</v>
      </c>
      <c r="C14" s="47">
        <v>0</v>
      </c>
    </row>
    <row r="15" spans="1:3" ht="12.75" customHeight="1" x14ac:dyDescent="0.25">
      <c r="A15" s="45"/>
      <c r="B15" s="46" t="s">
        <v>46</v>
      </c>
      <c r="C15" s="47">
        <v>40000</v>
      </c>
    </row>
    <row r="16" spans="1:3" ht="24.75" customHeight="1" x14ac:dyDescent="0.25">
      <c r="A16" s="45"/>
      <c r="B16" s="46" t="s">
        <v>47</v>
      </c>
      <c r="C16" s="47">
        <v>0</v>
      </c>
    </row>
    <row r="17" spans="1:3" ht="49.5" customHeight="1" x14ac:dyDescent="0.25">
      <c r="A17" s="45"/>
      <c r="B17" s="46" t="s">
        <v>48</v>
      </c>
      <c r="C17" s="47">
        <v>100000</v>
      </c>
    </row>
    <row r="18" spans="1:3" x14ac:dyDescent="0.25">
      <c r="A18" s="45"/>
      <c r="B18" s="46" t="s">
        <v>49</v>
      </c>
      <c r="C18" s="47">
        <v>107923</v>
      </c>
    </row>
    <row r="19" spans="1:3" ht="12.75" customHeight="1" x14ac:dyDescent="0.25">
      <c r="A19" s="45"/>
      <c r="B19" s="46" t="s">
        <v>50</v>
      </c>
      <c r="C19" s="47">
        <v>100000</v>
      </c>
    </row>
    <row r="20" spans="1:3" ht="37.5" customHeight="1" x14ac:dyDescent="0.25">
      <c r="A20" s="45"/>
      <c r="B20" s="46" t="s">
        <v>51</v>
      </c>
      <c r="C20" s="47">
        <v>179000</v>
      </c>
    </row>
    <row r="21" spans="1:3" x14ac:dyDescent="0.25">
      <c r="A21" s="45"/>
      <c r="B21" s="46" t="s">
        <v>52</v>
      </c>
      <c r="C21" s="47">
        <v>0</v>
      </c>
    </row>
    <row r="22" spans="1:3" x14ac:dyDescent="0.25">
      <c r="B22" s="49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AlPakin</cp:lastModifiedBy>
  <cp:lastPrinted>2019-06-11T13:15:47Z</cp:lastPrinted>
  <dcterms:created xsi:type="dcterms:W3CDTF">2015-07-19T07:15:44Z</dcterms:created>
  <dcterms:modified xsi:type="dcterms:W3CDTF">2019-06-25T12:30:21Z</dcterms:modified>
</cp:coreProperties>
</file>