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fice\СНТ Прибор\Финансовая отчётность\"/>
    </mc:Choice>
  </mc:AlternateContent>
  <xr:revisionPtr revIDLastSave="0" documentId="8_{68BA7B45-C800-43B9-8999-AB53FC27EF31}" xr6:coauthVersionLast="47" xr6:coauthVersionMax="47" xr10:uidLastSave="{00000000-0000-0000-0000-000000000000}"/>
  <bookViews>
    <workbookView xWindow="-110" yWindow="-110" windowWidth="19420" windowHeight="11020" xr2:uid="{9FDD966E-A234-4A75-8A78-6674FEBB7F93}"/>
  </bookViews>
  <sheets>
    <sheet name="СМЕТА 26- 27 " sheetId="2" r:id="rId1"/>
    <sheet name="Лист1" sheetId="1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0" i="2" l="1"/>
  <c r="C101" i="2" s="1"/>
  <c r="C94" i="2"/>
  <c r="C95" i="2" s="1"/>
  <c r="C82" i="2"/>
  <c r="C83" i="2" s="1"/>
  <c r="C74" i="2"/>
  <c r="C75" i="2" s="1"/>
  <c r="C64" i="2"/>
  <c r="C65" i="2" s="1"/>
  <c r="C66" i="2" s="1"/>
  <c r="C59" i="2"/>
  <c r="C58" i="2"/>
  <c r="C57" i="2"/>
  <c r="C60" i="2" s="1"/>
  <c r="C61" i="2" s="1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</calcChain>
</file>

<file path=xl/sharedStrings.xml><?xml version="1.0" encoding="utf-8"?>
<sst xmlns="http://schemas.openxmlformats.org/spreadsheetml/2006/main" count="87" uniqueCount="67">
  <si>
    <t>П. Смета
на 2 полугодие 2026 - 1 полугодие 2027гг. СНТ "ПРИБОР"</t>
  </si>
  <si>
    <t>соток частная собственность земли в пределах СНТ "Прибор"</t>
  </si>
  <si>
    <t>земельных участков (всего 292 - сторожка(13),объедены участки 2х собственников  нет уч 13 и 263))</t>
  </si>
  <si>
    <t>собственников земельных участков</t>
  </si>
  <si>
    <t>члена СНТ</t>
  </si>
  <si>
    <t>№ п/п</t>
  </si>
  <si>
    <t>Текущие расходы:Членские взносы</t>
  </si>
  <si>
    <t>Сумма,руб.</t>
  </si>
  <si>
    <t>План</t>
  </si>
  <si>
    <t xml:space="preserve">ФОТ и налоги с ФОТ в т.ч: </t>
  </si>
  <si>
    <t>- з/п председателя правления, включая НДФЛ 13%</t>
  </si>
  <si>
    <t>- з/пбухгалтера, включая НДФЛ 13%</t>
  </si>
  <si>
    <t>- з/п энергетика, включая НДФЛ 13%</t>
  </si>
  <si>
    <t>- з/п сантехника, включая НДФЛ 13%</t>
  </si>
  <si>
    <t>- з/п сторожа, включая НДФЛ 13%</t>
  </si>
  <si>
    <t>- з/п сборщики, включая НДФЛ 13%</t>
  </si>
  <si>
    <t>- Соц.платежи (ОПС-22%+ОСС-2,9%+ОМС-5,1%+НсиПз-0,2%)</t>
  </si>
  <si>
    <t>ИТОГО за счет членских взносов</t>
  </si>
  <si>
    <t>Сумма членских взносов за 1 сот</t>
  </si>
  <si>
    <t>Сумма членских взносов за 6 сот</t>
  </si>
  <si>
    <t>II. Исполнение смет целевых взносов по состоянию на  дд.мм.2024г.</t>
  </si>
  <si>
    <t>Раздел</t>
  </si>
  <si>
    <t>1.</t>
  </si>
  <si>
    <t>Планируемая величина членских взносов</t>
  </si>
  <si>
    <t>2.</t>
  </si>
  <si>
    <t>Получено от садоводов</t>
  </si>
  <si>
    <t>3.</t>
  </si>
  <si>
    <t xml:space="preserve">Оплачены выполненные работы </t>
  </si>
  <si>
    <t>4.</t>
  </si>
  <si>
    <t>Перечислено (-) в другие ЧВ/ЦВ или получено (+) из других ЧВ/ЦВ в целях погашения перерасходов других ЧВ/ЦВ или собстенного перерасхода</t>
  </si>
  <si>
    <t>5.</t>
  </si>
  <si>
    <t xml:space="preserve">Исходящий на 13.06.2022г. остаток целевых взносов </t>
  </si>
  <si>
    <t>6.</t>
  </si>
  <si>
    <t>Перенос долга садоводов из долга по ЦВ в счёт долга по ЧВ или по другим ЦВ</t>
  </si>
  <si>
    <t>7.</t>
  </si>
  <si>
    <t xml:space="preserve">Исходящий на 13.06.2022г. долг садоводов по оплате целевых взносов </t>
  </si>
  <si>
    <t>III. Исполнение работ по целевым взносам</t>
  </si>
  <si>
    <t>Целевые взносы: ремонт центральной дороги, часть 2</t>
  </si>
  <si>
    <t>Дополнительный взнос на укладку асф. крошки на 210м участка второго этапа и компенсация увеличения стоимости ЦВ части 1 вследствие подорожания ст-ти работ в 1.6 раза за год</t>
  </si>
  <si>
    <t>Отсыпка щебнем 1-й улицы и вдоль речки</t>
  </si>
  <si>
    <t>Ямочный ремонт</t>
  </si>
  <si>
    <t>ВСЕГО</t>
  </si>
  <si>
    <t>Сумма целевого взноса  с садовода-собственника</t>
  </si>
  <si>
    <t>Целевые взносы: Замена кабеля. Укладка</t>
  </si>
  <si>
    <t>Укладка кабеля</t>
  </si>
  <si>
    <t>Целевые взносы: На мероприятия по пожарной безопасности</t>
  </si>
  <si>
    <t>Сумма, руб.</t>
  </si>
  <si>
    <t>Система оповещения (микрофон+колокольчики+усилитель +провод+работа по установке</t>
  </si>
  <si>
    <t>восстановление центральной дороги (1/2 часть) 300 м</t>
  </si>
  <si>
    <t>Мероприятия по пожарной безопасности (согласно сметы 1)</t>
  </si>
  <si>
    <t>Организация  Места для сжигания</t>
  </si>
  <si>
    <t>Сумма целевого взноса  с участка 6 соток</t>
  </si>
  <si>
    <t>Целевые взносы: На лицензирование скважины</t>
  </si>
  <si>
    <t>Забор Снт (30м 6-10 улица с калиткой материалы метал лист +работа)</t>
  </si>
  <si>
    <t>Лицензия (пакет документов на скважину)</t>
  </si>
  <si>
    <t>Освещение санитарной зоны</t>
  </si>
  <si>
    <t>Сумма целевого взноса  с участа 6 соток</t>
  </si>
  <si>
    <t>Пояснения:</t>
  </si>
  <si>
    <t xml:space="preserve">1. </t>
  </si>
  <si>
    <t xml:space="preserve">2. </t>
  </si>
  <si>
    <t>II. Целевые взносы</t>
  </si>
  <si>
    <t>Целевые взносы: модернизация ЛЭП (1этап)</t>
  </si>
  <si>
    <t>будет три этапа на 26-27 первый этап</t>
  </si>
  <si>
    <t>Сумма целевого взноса  с садовода-собственника за 1 этап</t>
  </si>
  <si>
    <t>Целевые взносы: оформление права собственности ЗОП</t>
  </si>
  <si>
    <t>госпошлина</t>
  </si>
  <si>
    <t>юрист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</si>
</sst>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\ ##0"/>
    <numFmt numFmtId="166" formatCode="#\ ##0_ ;[Red]\-#\ ##0\ 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FZSong_Superfont"/>
      <charset val="204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thick">
        <color indexed="64"/>
      </left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top"/>
    </xf>
    <xf numFmtId="0" fontId="1" fillId="0" borderId="8" xfId="0" applyFont="1" applyBorder="1" applyAlignment="1">
      <alignment horizontal="left" vertical="top" wrapText="1"/>
    </xf>
    <xf numFmtId="3" fontId="1" fillId="2" borderId="9" xfId="0" applyNumberFormat="1" applyFont="1" applyFill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0" fillId="0" borderId="11" xfId="0" quotePrefix="1" applyBorder="1" applyAlignment="1">
      <alignment horizontal="left" vertical="top" wrapText="1"/>
    </xf>
    <xf numFmtId="3" fontId="0" fillId="2" borderId="12" xfId="0" applyNumberFormat="1" applyFill="1" applyBorder="1" applyAlignment="1">
      <alignment horizontal="right" vertical="top"/>
    </xf>
    <xf numFmtId="3" fontId="0" fillId="2" borderId="13" xfId="0" applyNumberFormat="1" applyFill="1" applyBorder="1" applyAlignment="1">
      <alignment horizontal="right" vertical="top"/>
    </xf>
    <xf numFmtId="4" fontId="0" fillId="0" borderId="0" xfId="0" applyNumberFormat="1"/>
    <xf numFmtId="3" fontId="0" fillId="0" borderId="0" xfId="0" applyNumberFormat="1"/>
    <xf numFmtId="0" fontId="0" fillId="2" borderId="11" xfId="0" quotePrefix="1" applyFill="1" applyBorder="1" applyAlignment="1">
      <alignment horizontal="left" vertical="top" wrapText="1"/>
    </xf>
    <xf numFmtId="0" fontId="1" fillId="0" borderId="14" xfId="0" applyFont="1" applyBorder="1" applyAlignment="1">
      <alignment horizontal="right" vertical="top"/>
    </xf>
    <xf numFmtId="0" fontId="0" fillId="2" borderId="15" xfId="0" quotePrefix="1" applyFill="1" applyBorder="1" applyAlignment="1">
      <alignment horizontal="left" vertical="top" wrapText="1"/>
    </xf>
    <xf numFmtId="3" fontId="0" fillId="2" borderId="16" xfId="0" applyNumberFormat="1" applyFill="1" applyBorder="1" applyAlignment="1">
      <alignment horizontal="right" vertical="top"/>
    </xf>
    <xf numFmtId="1" fontId="0" fillId="0" borderId="0" xfId="0" applyNumberFormat="1"/>
    <xf numFmtId="0" fontId="1" fillId="0" borderId="17" xfId="0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3" fontId="1" fillId="2" borderId="19" xfId="0" applyNumberFormat="1" applyFont="1" applyFill="1" applyBorder="1" applyAlignment="1">
      <alignment horizontal="right" vertical="top"/>
    </xf>
    <xf numFmtId="0" fontId="0" fillId="0" borderId="8" xfId="0" applyBorder="1" applyAlignment="1">
      <alignment horizontal="left" vertical="top" wrapText="1"/>
    </xf>
    <xf numFmtId="3" fontId="0" fillId="2" borderId="20" xfId="0" applyNumberFormat="1" applyFill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3" fontId="1" fillId="2" borderId="22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3" fontId="1" fillId="2" borderId="23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3" fontId="1" fillId="2" borderId="6" xfId="0" applyNumberFormat="1" applyFont="1" applyFill="1" applyBorder="1" applyAlignment="1">
      <alignment horizontal="right" vertical="top"/>
    </xf>
    <xf numFmtId="0" fontId="1" fillId="0" borderId="15" xfId="0" applyFont="1" applyBorder="1" applyAlignment="1">
      <alignment horizontal="left" vertical="top" wrapText="1"/>
    </xf>
    <xf numFmtId="0" fontId="4" fillId="0" borderId="0" xfId="0" applyFont="1"/>
    <xf numFmtId="3" fontId="1" fillId="2" borderId="24" xfId="0" applyNumberFormat="1" applyFont="1" applyFill="1" applyBorder="1" applyAlignment="1">
      <alignment horizontal="right" vertical="top"/>
    </xf>
    <xf numFmtId="3" fontId="1" fillId="2" borderId="25" xfId="0" applyNumberFormat="1" applyFont="1" applyFill="1" applyBorder="1" applyAlignment="1">
      <alignment horizontal="right" vertical="top"/>
    </xf>
    <xf numFmtId="3" fontId="4" fillId="0" borderId="0" xfId="0" applyNumberFormat="1" applyFont="1"/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right" vertical="top"/>
    </xf>
    <xf numFmtId="0" fontId="5" fillId="0" borderId="27" xfId="1" applyBorder="1" applyAlignment="1">
      <alignment horizontal="left" vertical="top" wrapText="1"/>
    </xf>
    <xf numFmtId="0" fontId="7" fillId="0" borderId="28" xfId="1" applyFont="1" applyBorder="1"/>
    <xf numFmtId="3" fontId="5" fillId="0" borderId="28" xfId="1" applyNumberFormat="1" applyBorder="1" applyAlignment="1">
      <alignment horizontal="right" vertical="top" wrapText="1"/>
    </xf>
    <xf numFmtId="3" fontId="5" fillId="0" borderId="28" xfId="1" applyNumberFormat="1" applyBorder="1" applyAlignment="1">
      <alignment horizontal="right" vertical="top"/>
    </xf>
    <xf numFmtId="0" fontId="5" fillId="0" borderId="30" xfId="1" applyBorder="1" applyAlignment="1">
      <alignment horizontal="left" vertical="top" wrapText="1"/>
    </xf>
    <xf numFmtId="0" fontId="0" fillId="0" borderId="27" xfId="0" applyBorder="1" applyAlignment="1">
      <alignment wrapText="1"/>
    </xf>
    <xf numFmtId="0" fontId="0" fillId="0" borderId="27" xfId="0" applyBorder="1"/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/>
    <xf numFmtId="0" fontId="0" fillId="0" borderId="32" xfId="0" applyBorder="1" applyAlignment="1">
      <alignment horizontal="left" vertical="top" wrapText="1"/>
    </xf>
    <xf numFmtId="164" fontId="0" fillId="2" borderId="32" xfId="0" applyNumberFormat="1" applyFill="1" applyBorder="1" applyAlignment="1">
      <alignment horizontal="right" vertical="top"/>
    </xf>
    <xf numFmtId="3" fontId="0" fillId="0" borderId="26" xfId="0" applyNumberFormat="1" applyBorder="1" applyAlignment="1">
      <alignment wrapText="1"/>
    </xf>
    <xf numFmtId="164" fontId="0" fillId="2" borderId="26" xfId="0" applyNumberFormat="1" applyFill="1" applyBorder="1"/>
    <xf numFmtId="0" fontId="0" fillId="0" borderId="26" xfId="0" applyBorder="1"/>
    <xf numFmtId="164" fontId="8" fillId="0" borderId="26" xfId="0" applyNumberFormat="1" applyFont="1" applyBorder="1"/>
    <xf numFmtId="164" fontId="0" fillId="2" borderId="32" xfId="0" applyNumberFormat="1" applyFill="1" applyBorder="1"/>
    <xf numFmtId="0" fontId="0" fillId="0" borderId="33" xfId="0" applyBorder="1" applyAlignment="1">
      <alignment wrapText="1"/>
    </xf>
    <xf numFmtId="164" fontId="0" fillId="2" borderId="33" xfId="0" applyNumberFormat="1" applyFill="1" applyBorder="1"/>
    <xf numFmtId="0" fontId="0" fillId="0" borderId="33" xfId="0" applyBorder="1"/>
    <xf numFmtId="1" fontId="8" fillId="0" borderId="33" xfId="0" applyNumberFormat="1" applyFont="1" applyBorder="1"/>
    <xf numFmtId="1" fontId="8" fillId="0" borderId="0" xfId="0" applyNumberFormat="1" applyFont="1"/>
    <xf numFmtId="0" fontId="0" fillId="2" borderId="32" xfId="0" applyFill="1" applyBorder="1" applyAlignment="1">
      <alignment wrapText="1"/>
    </xf>
    <xf numFmtId="0" fontId="0" fillId="2" borderId="26" xfId="0" applyFill="1" applyBorder="1"/>
    <xf numFmtId="0" fontId="9" fillId="0" borderId="0" xfId="0" applyFont="1"/>
    <xf numFmtId="164" fontId="8" fillId="0" borderId="0" xfId="0" applyNumberFormat="1" applyFont="1"/>
    <xf numFmtId="3" fontId="8" fillId="0" borderId="26" xfId="0" applyNumberFormat="1" applyFont="1" applyBorder="1"/>
    <xf numFmtId="3" fontId="9" fillId="0" borderId="0" xfId="0" applyNumberFormat="1" applyFont="1"/>
    <xf numFmtId="165" fontId="4" fillId="0" borderId="0" xfId="0" applyNumberFormat="1" applyFont="1"/>
    <xf numFmtId="166" fontId="0" fillId="2" borderId="32" xfId="0" applyNumberFormat="1" applyFill="1" applyBorder="1"/>
    <xf numFmtId="0" fontId="0" fillId="0" borderId="33" xfId="0" applyBorder="1" applyAlignment="1">
      <alignment horizontal="left" vertical="top" wrapText="1"/>
    </xf>
    <xf numFmtId="166" fontId="0" fillId="2" borderId="33" xfId="0" applyNumberFormat="1" applyFill="1" applyBorder="1"/>
    <xf numFmtId="166" fontId="8" fillId="0" borderId="26" xfId="0" applyNumberFormat="1" applyFont="1" applyBorder="1"/>
  </cellXfs>
  <cellStyles count="2">
    <cellStyle name="Обычный" xfId="0" builtinId="0"/>
    <cellStyle name="Обычный 3" xfId="1" xr:uid="{1752438B-73ED-4E0C-920A-D2E5C52E0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ffice\&#1057;&#1053;&#1058;%20&#1055;&#1088;&#1080;&#1073;&#1086;&#1088;\&#1060;&#1080;&#1085;&#1072;&#1085;&#1089;&#1086;&#1074;&#1072;&#1103;%20&#1086;&#1090;&#1095;&#1105;&#1090;&#1085;&#1086;&#1089;&#1090;&#1100;\&#1060;&#1069;&#1054;%20&#1057;&#1053;&#1058;%20&#1055;&#1088;&#1080;&#1073;&#1086;&#1088;%202026-2027%20-%20&#1048;&#1088;&#1080;&#1085;&#1072;.xlsx" TargetMode="External"/><Relationship Id="rId1" Type="http://schemas.openxmlformats.org/officeDocument/2006/relationships/externalLinkPath" Target="&#1060;&#1069;&#1054;%20&#1057;&#1053;&#1058;%20&#1055;&#1088;&#1080;&#1073;&#1086;&#1088;%202026-2027%20-%20&#1048;&#1088;&#1080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СМЕТА 26- 27 "/>
      <sheetName val="ФЭО 26 27"/>
      <sheetName val="Лист2"/>
      <sheetName val="Исполнение сметы 24- 25"/>
      <sheetName val="Бюджет 25-26гг"/>
    </sheetNames>
    <sheetDataSet>
      <sheetData sheetId="0"/>
      <sheetData sheetId="1">
        <row r="17">
          <cell r="B17" t="str">
            <v>Земельный налог КС=33664512 руб; ставка налога 0,3% за год</v>
          </cell>
        </row>
        <row r="18">
          <cell r="B18" t="str">
            <v>Оплата потерь э/э  в электросети СНТ и расходов э/э на общественные нужды На основании расходов 2025-2026г.</v>
          </cell>
        </row>
        <row r="19">
          <cell r="B19" t="str">
            <v>Вывоз мусора 50 конт по8700руб.за контейнер + 10конт. по 12500 строит.</v>
          </cell>
        </row>
        <row r="20">
          <cell r="B20" t="str">
            <v>ТО дорог в т.ч.</v>
          </cell>
        </row>
        <row r="21">
          <cell r="B21" t="str">
            <v>- выравнивание полотна, очистка полотна от снега На основании факт.расходов 25-26г. + 10%</v>
          </cell>
        </row>
        <row r="22">
          <cell r="B22" t="str">
            <v xml:space="preserve">ТО электросетей, в т.ч. </v>
          </cell>
        </row>
        <row r="23">
          <cell r="B23" t="str">
            <v>- ремонт резервного кабеля</v>
          </cell>
        </row>
        <row r="24">
          <cell r="B24" t="str">
            <v>- ТО ТП</v>
          </cell>
        </row>
        <row r="25">
          <cell r="B25" t="str">
            <v>ТО инфраструктуры общего пользования в т.ч.</v>
          </cell>
        </row>
        <row r="26">
          <cell r="B26" t="str">
            <v>- установка системы видеонаблюдения</v>
          </cell>
        </row>
        <row r="27">
          <cell r="B27" t="str">
            <v>ТО Дренажной системы:</v>
          </cell>
        </row>
        <row r="28">
          <cell r="B28" t="str">
            <v>ТО земель общего пользования (покос травы, сбор мусора, сжигание веток, обрезка и повалка деревьев, чистка реки,система дренажа и т.д. в том числе очистка от пожарища безхозный участок)</v>
          </cell>
        </row>
        <row r="29">
          <cell r="B29" t="str">
            <v>ТО системы водоснабжения</v>
          </cell>
        </row>
        <row r="30">
          <cell r="B30" t="str">
            <v>ТО системы противопожарной системы</v>
          </cell>
        </row>
        <row r="31">
          <cell r="B31" t="str">
            <v>Резерв по  чрезвычайным ситуациям (авария срочный ремонт) всех систем</v>
          </cell>
        </row>
        <row r="32">
          <cell r="B32" t="str">
            <v>Операционные расходы в т.ч.</v>
          </cell>
        </row>
        <row r="33">
          <cell r="B33" t="str">
            <v>- Банковское обслуживание  На основании фактических  расходов  2 пол 23-пер пол 24г.</v>
          </cell>
        </row>
        <row r="34">
          <cell r="B34" t="str">
            <v>- Канц.принадлежности,проезд,почтовые расходы</v>
          </cell>
        </row>
        <row r="35">
          <cell r="B35" t="str">
            <v>- Судебные издержки(взыскание долгов 15%-20% от суммы долга)</v>
          </cell>
        </row>
        <row r="36">
          <cell r="B36" t="str">
            <v>- тех. обслуживание ПО (ИТС 1С) данные сайта 1С при непрерывном обсл.12 мес.</v>
          </cell>
        </row>
        <row r="37">
          <cell r="B37" t="str">
            <v>- Отчетность росприроднадзор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31C9-E3CF-4C2D-9DA6-F790DB2342FE}">
  <dimension ref="A1:G101"/>
  <sheetViews>
    <sheetView tabSelected="1" zoomScaleNormal="100" workbookViewId="0">
      <selection activeCell="C39" sqref="C39"/>
    </sheetView>
  </sheetViews>
  <sheetFormatPr defaultRowHeight="14.5"/>
  <cols>
    <col min="2" max="2" width="83.90625" customWidth="1"/>
    <col min="3" max="3" width="12.1796875" customWidth="1"/>
    <col min="4" max="4" width="11.36328125" customWidth="1"/>
  </cols>
  <sheetData>
    <row r="1" spans="1:5" ht="46.5" customHeight="1">
      <c r="A1" s="1" t="s">
        <v>0</v>
      </c>
      <c r="B1" s="1"/>
      <c r="C1" s="1"/>
    </row>
    <row r="2" spans="1:5" ht="16.5" customHeight="1">
      <c r="A2" s="2">
        <v>1808</v>
      </c>
      <c r="B2" s="2" t="s">
        <v>1</v>
      </c>
      <c r="C2" s="3"/>
    </row>
    <row r="3" spans="1:5" ht="33">
      <c r="A3" s="2">
        <v>290</v>
      </c>
      <c r="B3" s="2" t="s">
        <v>2</v>
      </c>
      <c r="C3" s="3"/>
    </row>
    <row r="4" spans="1:5" ht="16.5" customHeight="1">
      <c r="A4" s="2">
        <v>275.5</v>
      </c>
      <c r="B4" s="2" t="s">
        <v>3</v>
      </c>
      <c r="C4" s="3"/>
    </row>
    <row r="5" spans="1:5" ht="16.5" customHeight="1">
      <c r="A5" s="2">
        <v>185</v>
      </c>
      <c r="B5" s="2" t="s">
        <v>4</v>
      </c>
      <c r="C5" s="3"/>
    </row>
    <row r="6" spans="1:5" ht="14.15" customHeight="1" thickBot="1">
      <c r="A6" s="2"/>
      <c r="B6" s="2"/>
      <c r="C6" s="3"/>
    </row>
    <row r="7" spans="1:5" ht="15.5" thickTop="1" thickBot="1">
      <c r="A7" s="4" t="s">
        <v>5</v>
      </c>
      <c r="B7" s="5" t="s">
        <v>6</v>
      </c>
      <c r="C7" s="6" t="s">
        <v>7</v>
      </c>
    </row>
    <row r="8" spans="1:5" ht="48.65" customHeight="1" thickTop="1" thickBot="1">
      <c r="A8" s="7"/>
      <c r="B8" s="8" t="s">
        <v>6</v>
      </c>
      <c r="C8" s="9" t="s">
        <v>8</v>
      </c>
    </row>
    <row r="9" spans="1:5" ht="14.15" customHeight="1" thickBot="1">
      <c r="A9" s="10">
        <v>1</v>
      </c>
      <c r="B9" s="11" t="s">
        <v>9</v>
      </c>
      <c r="C9" s="12">
        <v>1618099.0988505746</v>
      </c>
    </row>
    <row r="10" spans="1:5" ht="14.15" customHeight="1">
      <c r="A10" s="13"/>
      <c r="B10" s="14" t="s">
        <v>10</v>
      </c>
      <c r="C10" s="15">
        <v>414400</v>
      </c>
    </row>
    <row r="11" spans="1:5" ht="14.15" customHeight="1">
      <c r="A11" s="13"/>
      <c r="B11" s="14" t="s">
        <v>11</v>
      </c>
      <c r="C11" s="16">
        <v>414400</v>
      </c>
      <c r="D11" s="17"/>
      <c r="E11" s="18"/>
    </row>
    <row r="12" spans="1:5" ht="14.15" customHeight="1">
      <c r="A12" s="13"/>
      <c r="B12" s="14" t="s">
        <v>12</v>
      </c>
      <c r="C12" s="16">
        <v>72000</v>
      </c>
      <c r="E12" s="18"/>
    </row>
    <row r="13" spans="1:5" ht="14.15" customHeight="1">
      <c r="A13" s="13"/>
      <c r="B13" s="19" t="s">
        <v>13</v>
      </c>
      <c r="C13" s="16">
        <v>0</v>
      </c>
    </row>
    <row r="14" spans="1:5" ht="14.15" customHeight="1">
      <c r="A14" s="13"/>
      <c r="B14" s="14" t="s">
        <v>14</v>
      </c>
      <c r="C14" s="16">
        <v>297600</v>
      </c>
    </row>
    <row r="15" spans="1:5" ht="14.15" customHeight="1">
      <c r="A15" s="13"/>
      <c r="B15" s="19" t="s">
        <v>15</v>
      </c>
      <c r="C15" s="16">
        <v>45980</v>
      </c>
    </row>
    <row r="16" spans="1:5" ht="14.15" customHeight="1" thickBot="1">
      <c r="A16" s="20"/>
      <c r="B16" s="21" t="s">
        <v>16</v>
      </c>
      <c r="C16" s="22">
        <v>373719.09885057464</v>
      </c>
      <c r="D16" s="23"/>
    </row>
    <row r="17" spans="1:3" ht="13.5" customHeight="1" thickBot="1">
      <c r="A17" s="24">
        <v>2</v>
      </c>
      <c r="B17" s="11" t="str">
        <f>'[1]ФЭО 26 27'!B17</f>
        <v>Земельный налог КС=33664512 руб; ставка налога 0,3% за год</v>
      </c>
      <c r="C17" s="12">
        <v>130000</v>
      </c>
    </row>
    <row r="18" spans="1:3" ht="29" customHeight="1" thickBot="1">
      <c r="A18" s="24">
        <v>3</v>
      </c>
      <c r="B18" s="11" t="str">
        <f>'[1]ФЭО 26 27'!B18</f>
        <v>Оплата потерь э/э  в электросети СНТ и расходов э/э на общественные нужды На основании расходов 2025-2026г.</v>
      </c>
      <c r="C18" s="12">
        <v>570000</v>
      </c>
    </row>
    <row r="19" spans="1:3" ht="15" customHeight="1" thickBot="1">
      <c r="A19" s="25">
        <v>4</v>
      </c>
      <c r="B19" s="11" t="str">
        <f>'[1]ФЭО 26 27'!B19</f>
        <v>Вывоз мусора 50 конт по8700руб.за контейнер + 10конт. по 12500 строит.</v>
      </c>
      <c r="C19" s="26">
        <v>616000</v>
      </c>
    </row>
    <row r="20" spans="1:3" ht="15" customHeight="1" thickBot="1">
      <c r="A20" s="10">
        <v>5</v>
      </c>
      <c r="B20" s="11" t="str">
        <f>'[1]ФЭО 26 27'!B20</f>
        <v>ТО дорог в т.ч.</v>
      </c>
      <c r="C20" s="12">
        <v>228800.00000000003</v>
      </c>
    </row>
    <row r="21" spans="1:3" ht="15" customHeight="1" thickBot="1">
      <c r="A21" s="20"/>
      <c r="B21" s="27" t="str">
        <f>'[1]ФЭО 26 27'!B21</f>
        <v>- выравнивание полотна, очистка полотна от снега На основании факт.расходов 25-26г. + 10%</v>
      </c>
      <c r="C21" s="28">
        <v>228800.00000000003</v>
      </c>
    </row>
    <row r="22" spans="1:3" ht="15.65" customHeight="1" thickBot="1">
      <c r="A22" s="29">
        <v>6</v>
      </c>
      <c r="B22" s="11" t="str">
        <f>'[1]ФЭО 26 27'!B22</f>
        <v xml:space="preserve">ТО электросетей, в т.ч. </v>
      </c>
      <c r="C22" s="12">
        <v>70000</v>
      </c>
    </row>
    <row r="23" spans="1:3" ht="15" customHeight="1" thickBot="1">
      <c r="A23" s="30"/>
      <c r="B23" s="27" t="str">
        <f>'[1]ФЭО 26 27'!B23</f>
        <v>- ремонт резервного кабеля</v>
      </c>
      <c r="C23" s="15">
        <v>40000</v>
      </c>
    </row>
    <row r="24" spans="1:3" ht="14.5" customHeight="1" thickBot="1">
      <c r="A24" s="31"/>
      <c r="B24" s="27" t="str">
        <f>'[1]ФЭО 26 27'!B24</f>
        <v>- ТО ТП</v>
      </c>
      <c r="C24" s="28">
        <v>30000</v>
      </c>
    </row>
    <row r="25" spans="1:3" ht="15.65" customHeight="1" thickBot="1">
      <c r="A25" s="10">
        <v>7</v>
      </c>
      <c r="B25" s="11" t="str">
        <f>'[1]ФЭО 26 27'!B25</f>
        <v>ТО инфраструктуры общего пользования в т.ч.</v>
      </c>
      <c r="C25" s="12">
        <v>105000</v>
      </c>
    </row>
    <row r="26" spans="1:3" ht="15.65" customHeight="1" thickBot="1">
      <c r="A26" s="20"/>
      <c r="B26" s="27" t="str">
        <f>'[1]ФЭО 26 27'!B26</f>
        <v>- установка системы видеонаблюдения</v>
      </c>
      <c r="C26" s="28">
        <v>105000</v>
      </c>
    </row>
    <row r="27" spans="1:3" ht="14.5" customHeight="1" thickBot="1">
      <c r="A27" s="25">
        <v>8</v>
      </c>
      <c r="B27" s="11" t="str">
        <f>'[1]ФЭО 26 27'!B27</f>
        <v>ТО Дренажной системы:</v>
      </c>
      <c r="C27" s="26">
        <v>0</v>
      </c>
    </row>
    <row r="28" spans="1:3" ht="29.15" customHeight="1" thickBot="1">
      <c r="A28" s="24">
        <v>9</v>
      </c>
      <c r="B28" s="11" t="str">
        <f>'[1]ФЭО 26 27'!B28</f>
        <v>ТО земель общего пользования (покос травы, сбор мусора, сжигание веток, обрезка и повалка деревьев, чистка реки,система дренажа и т.д. в том числе очистка от пожарища безхозный участок)</v>
      </c>
      <c r="C28" s="12">
        <v>287328</v>
      </c>
    </row>
    <row r="29" spans="1:3" ht="16.5" customHeight="1" thickBot="1">
      <c r="A29" s="32">
        <v>10</v>
      </c>
      <c r="B29" s="11" t="str">
        <f>'[1]ФЭО 26 27'!B29</f>
        <v>ТО системы водоснабжения</v>
      </c>
      <c r="C29" s="33">
        <v>215230</v>
      </c>
    </row>
    <row r="30" spans="1:3" ht="16.5" customHeight="1" thickTop="1" thickBot="1">
      <c r="A30" s="34">
        <v>11</v>
      </c>
      <c r="B30" s="11" t="str">
        <f>'[1]ФЭО 26 27'!B30</f>
        <v>ТО системы противопожарной системы</v>
      </c>
      <c r="C30" s="35">
        <v>3610</v>
      </c>
    </row>
    <row r="31" spans="1:3" ht="15" customHeight="1" thickTop="1" thickBot="1">
      <c r="A31" s="36">
        <v>12</v>
      </c>
      <c r="B31" s="11" t="str">
        <f>'[1]ФЭО 26 27'!B31</f>
        <v>Резерв по  чрезвычайным ситуациям (авария срочный ремонт) всех систем</v>
      </c>
      <c r="C31" s="37">
        <v>250000</v>
      </c>
    </row>
    <row r="32" spans="1:3" ht="15" customHeight="1" thickBot="1">
      <c r="A32" s="10">
        <v>13</v>
      </c>
      <c r="B32" s="11" t="str">
        <f>'[1]ФЭО 26 27'!B32</f>
        <v>Операционные расходы в т.ч.</v>
      </c>
      <c r="C32" s="12">
        <v>425126</v>
      </c>
    </row>
    <row r="33" spans="1:7" ht="12.65" customHeight="1" thickBot="1">
      <c r="A33" s="13"/>
      <c r="B33" s="27" t="str">
        <f>'[1]ФЭО 26 27'!B33</f>
        <v>- Банковское обслуживание  На основании фактических  расходов  2 пол 23-пер пол 24г.</v>
      </c>
      <c r="C33" s="15">
        <v>27500</v>
      </c>
      <c r="D33" s="17"/>
    </row>
    <row r="34" spans="1:7" ht="12.65" customHeight="1" thickBot="1">
      <c r="A34" s="13"/>
      <c r="B34" s="27" t="str">
        <f>'[1]ФЭО 26 27'!B34</f>
        <v>- Канц.принадлежности,проезд,почтовые расходы</v>
      </c>
      <c r="C34" s="16">
        <v>4306</v>
      </c>
    </row>
    <row r="35" spans="1:7" ht="12.65" customHeight="1" thickBot="1">
      <c r="A35" s="13"/>
      <c r="B35" s="27" t="str">
        <f>'[1]ФЭО 26 27'!B35</f>
        <v>- Судебные издержки(взыскание долгов 15%-20% от суммы долга)</v>
      </c>
      <c r="C35" s="16">
        <v>345000</v>
      </c>
    </row>
    <row r="36" spans="1:7" ht="12.65" customHeight="1" thickBot="1">
      <c r="A36" s="13"/>
      <c r="B36" s="27" t="str">
        <f>'[1]ФЭО 26 27'!B36</f>
        <v>- тех. обслуживание ПО (ИТС 1С) данные сайта 1С при непрерывном обсл.12 мес.</v>
      </c>
      <c r="C36" s="16">
        <v>12320.000000000002</v>
      </c>
    </row>
    <row r="37" spans="1:7" ht="16.5" customHeight="1" thickBot="1">
      <c r="A37" s="20"/>
      <c r="B37" s="27" t="str">
        <f>'[1]ФЭО 26 27'!B37</f>
        <v>- Отчетность росприроднадзор</v>
      </c>
      <c r="C37" s="22">
        <v>36000</v>
      </c>
    </row>
    <row r="38" spans="1:7" ht="15" thickBot="1">
      <c r="A38" s="32"/>
      <c r="B38" s="38" t="s">
        <v>17</v>
      </c>
      <c r="C38" s="33">
        <v>4519199.0988505743</v>
      </c>
      <c r="D38" s="18"/>
    </row>
    <row r="39" spans="1:7" ht="16.5" customHeight="1" thickTop="1" thickBot="1">
      <c r="A39" s="39"/>
      <c r="B39" s="39" t="s">
        <v>18</v>
      </c>
      <c r="C39" s="40">
        <v>2499.557023700539</v>
      </c>
      <c r="D39" s="18"/>
    </row>
    <row r="40" spans="1:7" ht="16.5" customHeight="1" thickTop="1" thickBot="1">
      <c r="A40" s="39"/>
      <c r="B40" s="39" t="s">
        <v>19</v>
      </c>
      <c r="C40" s="41">
        <v>14997.342142203233</v>
      </c>
      <c r="G40" s="18"/>
    </row>
    <row r="41" spans="1:7" ht="16.5" customHeight="1">
      <c r="A41" s="39"/>
      <c r="B41" s="39"/>
      <c r="C41" s="42"/>
    </row>
    <row r="42" spans="1:7" ht="16.5" hidden="1" customHeight="1" thickTop="1">
      <c r="A42" s="39" t="s">
        <v>20</v>
      </c>
      <c r="B42" s="39"/>
      <c r="C42" s="42"/>
    </row>
    <row r="43" spans="1:7" ht="16.5" hidden="1" customHeight="1" thickBot="1">
      <c r="A43" s="39"/>
      <c r="B43" s="39"/>
      <c r="C43" s="42"/>
    </row>
    <row r="44" spans="1:7" ht="15" hidden="1" customHeight="1">
      <c r="A44" s="43" t="s">
        <v>5</v>
      </c>
      <c r="B44" s="44" t="s">
        <v>21</v>
      </c>
      <c r="C44" s="45"/>
      <c r="D44" s="46"/>
    </row>
    <row r="45" spans="1:7" ht="41.15" hidden="1" customHeight="1">
      <c r="A45" s="43"/>
      <c r="B45" s="44"/>
      <c r="C45" s="45"/>
      <c r="D45" s="47"/>
    </row>
    <row r="46" spans="1:7" ht="14.15" hidden="1" customHeight="1">
      <c r="A46" s="48" t="s">
        <v>22</v>
      </c>
      <c r="B46" s="49" t="s">
        <v>23</v>
      </c>
      <c r="C46" s="50"/>
      <c r="D46" s="51"/>
    </row>
    <row r="47" spans="1:7" ht="14.15" hidden="1" customHeight="1">
      <c r="A47" s="48" t="s">
        <v>24</v>
      </c>
      <c r="B47" s="49" t="s">
        <v>25</v>
      </c>
      <c r="C47" s="50"/>
      <c r="D47" s="52"/>
    </row>
    <row r="48" spans="1:7" ht="14.15" hidden="1" customHeight="1">
      <c r="A48" s="48" t="s">
        <v>26</v>
      </c>
      <c r="B48" s="49" t="s">
        <v>27</v>
      </c>
      <c r="C48" s="50"/>
      <c r="D48" s="52"/>
    </row>
    <row r="49" spans="1:4" ht="30.65" hidden="1" customHeight="1">
      <c r="A49" s="48" t="s">
        <v>28</v>
      </c>
      <c r="B49" s="53" t="s">
        <v>29</v>
      </c>
      <c r="C49" s="54"/>
      <c r="D49" s="52"/>
    </row>
    <row r="50" spans="1:4" ht="14.15" hidden="1" customHeight="1">
      <c r="A50" s="48" t="s">
        <v>30</v>
      </c>
      <c r="B50" s="49" t="s">
        <v>31</v>
      </c>
      <c r="C50" s="50"/>
      <c r="D50" s="52"/>
    </row>
    <row r="51" spans="1:4" ht="14.15" hidden="1" customHeight="1">
      <c r="A51" s="48" t="s">
        <v>32</v>
      </c>
      <c r="B51" s="53" t="s">
        <v>33</v>
      </c>
      <c r="C51" s="55"/>
      <c r="D51" s="52"/>
    </row>
    <row r="52" spans="1:4" ht="14.15" hidden="1" customHeight="1">
      <c r="A52" s="48" t="s">
        <v>34</v>
      </c>
      <c r="B52" s="49" t="s">
        <v>35</v>
      </c>
      <c r="C52" s="50"/>
      <c r="D52" s="52"/>
    </row>
    <row r="53" spans="1:4" ht="16.5" hidden="1" customHeight="1">
      <c r="A53" s="39"/>
      <c r="B53" s="39"/>
      <c r="C53" s="42"/>
    </row>
    <row r="54" spans="1:4" ht="16.5" hidden="1" customHeight="1">
      <c r="A54" s="39" t="s">
        <v>36</v>
      </c>
      <c r="B54" s="39"/>
      <c r="C54" s="42"/>
    </row>
    <row r="55" spans="1:4" hidden="1"/>
    <row r="56" spans="1:4" ht="15.5" hidden="1" thickTop="1" thickBot="1">
      <c r="A56" s="56" t="s">
        <v>5</v>
      </c>
      <c r="B56" s="56" t="s">
        <v>37</v>
      </c>
      <c r="C56" s="57" t="s">
        <v>7</v>
      </c>
      <c r="D56" s="58"/>
    </row>
    <row r="57" spans="1:4" ht="47.5" hidden="1" customHeight="1">
      <c r="B57" s="59" t="s">
        <v>38</v>
      </c>
      <c r="C57" s="60" t="e">
        <f>#REF!</f>
        <v>#REF!</v>
      </c>
    </row>
    <row r="58" spans="1:4" hidden="1">
      <c r="B58" s="61" t="s">
        <v>39</v>
      </c>
      <c r="C58" s="62" t="e">
        <f>#REF!</f>
        <v>#REF!</v>
      </c>
    </row>
    <row r="59" spans="1:4" hidden="1">
      <c r="B59" s="61" t="s">
        <v>40</v>
      </c>
      <c r="C59" s="62" t="e">
        <f>#REF!</f>
        <v>#REF!</v>
      </c>
    </row>
    <row r="60" spans="1:4" ht="15.5" hidden="1">
      <c r="A60" s="58" t="s">
        <v>41</v>
      </c>
      <c r="B60" s="63"/>
      <c r="C60" s="64" t="e">
        <f>SUM(C57:C58)</f>
        <v>#REF!</v>
      </c>
    </row>
    <row r="61" spans="1:4" ht="15.5" hidden="1">
      <c r="B61" s="63" t="s">
        <v>42</v>
      </c>
      <c r="C61" s="64" t="e">
        <f>C60/A4</f>
        <v>#REF!</v>
      </c>
    </row>
    <row r="62" spans="1:4" hidden="1"/>
    <row r="63" spans="1:4" ht="15.5" hidden="1" thickTop="1" thickBot="1">
      <c r="A63" s="56" t="s">
        <v>5</v>
      </c>
      <c r="B63" s="56" t="s">
        <v>43</v>
      </c>
      <c r="C63" s="57" t="s">
        <v>7</v>
      </c>
    </row>
    <row r="64" spans="1:4" ht="15" hidden="1" thickTop="1">
      <c r="B64" s="59" t="s">
        <v>44</v>
      </c>
      <c r="C64" s="65" t="e">
        <f>#REF!</f>
        <v>#REF!</v>
      </c>
    </row>
    <row r="65" spans="1:3" ht="15.5" hidden="1">
      <c r="A65" s="58" t="s">
        <v>41</v>
      </c>
      <c r="B65" s="63"/>
      <c r="C65" s="64" t="e">
        <f>SUM(C64:C64)</f>
        <v>#REF!</v>
      </c>
    </row>
    <row r="66" spans="1:3" ht="15.5" hidden="1">
      <c r="B66" s="63" t="s">
        <v>42</v>
      </c>
      <c r="C66" s="64" t="e">
        <f>C65/A4</f>
        <v>#REF!</v>
      </c>
    </row>
    <row r="67" spans="1:3" hidden="1"/>
    <row r="68" spans="1:3" hidden="1"/>
    <row r="69" spans="1:3" ht="15.5" hidden="1" thickTop="1" thickBot="1">
      <c r="A69" s="56" t="s">
        <v>5</v>
      </c>
      <c r="B69" s="56" t="s">
        <v>45</v>
      </c>
      <c r="C69" s="57" t="s">
        <v>46</v>
      </c>
    </row>
    <row r="70" spans="1:3" hidden="1">
      <c r="B70" s="66" t="s">
        <v>47</v>
      </c>
      <c r="C70" s="67">
        <v>90000</v>
      </c>
    </row>
    <row r="71" spans="1:3" hidden="1">
      <c r="B71" s="61" t="s">
        <v>48</v>
      </c>
      <c r="C71" s="62">
        <v>348000</v>
      </c>
    </row>
    <row r="72" spans="1:3" hidden="1">
      <c r="B72" s="63" t="s">
        <v>49</v>
      </c>
      <c r="C72" s="62">
        <v>149101</v>
      </c>
    </row>
    <row r="73" spans="1:3" hidden="1">
      <c r="B73" s="63" t="s">
        <v>50</v>
      </c>
      <c r="C73" s="62">
        <v>20000</v>
      </c>
    </row>
    <row r="74" spans="1:3" ht="15.5" hidden="1">
      <c r="A74" s="58" t="s">
        <v>41</v>
      </c>
      <c r="B74" s="63"/>
      <c r="C74" s="64">
        <f>SUM(C70:C73)</f>
        <v>607101</v>
      </c>
    </row>
    <row r="75" spans="1:3" ht="15.5" hidden="1">
      <c r="B75" s="68" t="s">
        <v>51</v>
      </c>
      <c r="C75" s="69">
        <f>C74/A3</f>
        <v>2093.4517241379313</v>
      </c>
    </row>
    <row r="76" spans="1:3" ht="15.5" hidden="1">
      <c r="C76" s="70"/>
    </row>
    <row r="77" spans="1:3" hidden="1"/>
    <row r="78" spans="1:3" ht="15.5" hidden="1" thickTop="1" thickBot="1">
      <c r="A78" s="56" t="s">
        <v>5</v>
      </c>
      <c r="B78" s="56" t="s">
        <v>52</v>
      </c>
      <c r="C78" s="57" t="s">
        <v>46</v>
      </c>
    </row>
    <row r="79" spans="1:3" ht="15" hidden="1" thickTop="1">
      <c r="B79" s="71" t="s">
        <v>53</v>
      </c>
      <c r="C79" s="65">
        <v>89000</v>
      </c>
    </row>
    <row r="80" spans="1:3" hidden="1">
      <c r="B80" s="72" t="s">
        <v>54</v>
      </c>
      <c r="C80" s="62">
        <v>350000</v>
      </c>
    </row>
    <row r="81" spans="1:3" s="73" customFormat="1" ht="21" hidden="1">
      <c r="A81"/>
      <c r="B81" s="72" t="s">
        <v>55</v>
      </c>
      <c r="C81" s="62">
        <v>20000</v>
      </c>
    </row>
    <row r="82" spans="1:3" ht="15.5" hidden="1">
      <c r="A82" s="58" t="s">
        <v>41</v>
      </c>
      <c r="C82" s="74">
        <f>SUM(C79:C81)</f>
        <v>459000</v>
      </c>
    </row>
    <row r="83" spans="1:3" ht="15.5" hidden="1">
      <c r="B83" s="63" t="s">
        <v>56</v>
      </c>
      <c r="C83" s="75">
        <f>C82/A3</f>
        <v>1582.7586206896551</v>
      </c>
    </row>
    <row r="84" spans="1:3" hidden="1"/>
    <row r="85" spans="1:3" hidden="1"/>
    <row r="86" spans="1:3" ht="21" hidden="1">
      <c r="A86" s="73" t="s">
        <v>57</v>
      </c>
      <c r="B86" s="73"/>
      <c r="C86" s="76"/>
    </row>
    <row r="87" spans="1:3" hidden="1">
      <c r="B87" t="s">
        <v>58</v>
      </c>
    </row>
    <row r="88" spans="1:3" hidden="1">
      <c r="B88" t="s">
        <v>59</v>
      </c>
    </row>
    <row r="89" spans="1:3" ht="18.5">
      <c r="A89" s="39" t="s">
        <v>60</v>
      </c>
      <c r="B89" s="39"/>
      <c r="C89" s="77"/>
    </row>
    <row r="91" spans="1:3" ht="15" thickBot="1">
      <c r="C91" s="58"/>
    </row>
    <row r="92" spans="1:3" ht="15.5" thickTop="1" thickBot="1">
      <c r="A92" s="56" t="s">
        <v>5</v>
      </c>
      <c r="B92" s="56" t="s">
        <v>61</v>
      </c>
      <c r="C92" s="57" t="s">
        <v>7</v>
      </c>
    </row>
    <row r="93" spans="1:3" ht="15" thickTop="1">
      <c r="B93" s="59" t="s">
        <v>62</v>
      </c>
      <c r="C93" s="78">
        <v>2079510</v>
      </c>
    </row>
    <row r="94" spans="1:3" ht="15.5">
      <c r="A94" s="58" t="s">
        <v>41</v>
      </c>
      <c r="B94" s="63"/>
      <c r="C94" s="81">
        <f>SUM(C93:C93)</f>
        <v>2079510</v>
      </c>
    </row>
    <row r="95" spans="1:3" ht="15.5">
      <c r="B95" s="63" t="s">
        <v>63</v>
      </c>
      <c r="C95" s="81">
        <f>C94/A4</f>
        <v>7548.130671506352</v>
      </c>
    </row>
    <row r="96" spans="1:3" ht="15" thickBot="1"/>
    <row r="97" spans="1:3" ht="15.5" thickTop="1" thickBot="1">
      <c r="A97" s="56" t="s">
        <v>5</v>
      </c>
      <c r="B97" s="56" t="s">
        <v>64</v>
      </c>
      <c r="C97" s="57" t="s">
        <v>7</v>
      </c>
    </row>
    <row r="98" spans="1:3" ht="15" thickTop="1">
      <c r="B98" s="59" t="s">
        <v>65</v>
      </c>
      <c r="C98" s="78">
        <v>135000</v>
      </c>
    </row>
    <row r="99" spans="1:3">
      <c r="B99" s="79" t="s">
        <v>66</v>
      </c>
      <c r="C99" s="80">
        <v>200000</v>
      </c>
    </row>
    <row r="100" spans="1:3" ht="15.5">
      <c r="A100" s="58" t="s">
        <v>41</v>
      </c>
      <c r="B100" s="63"/>
      <c r="C100" s="81">
        <f>SUM(C98:C99)</f>
        <v>335000</v>
      </c>
    </row>
    <row r="101" spans="1:3" ht="15.5">
      <c r="B101" s="63" t="s">
        <v>63</v>
      </c>
      <c r="C101" s="81">
        <f>C100/A4</f>
        <v>1215.9709618874774</v>
      </c>
    </row>
  </sheetData>
  <mergeCells count="16">
    <mergeCell ref="B49:C49"/>
    <mergeCell ref="B50:C50"/>
    <mergeCell ref="B51:C51"/>
    <mergeCell ref="B52:C52"/>
    <mergeCell ref="A32:A37"/>
    <mergeCell ref="A44:A45"/>
    <mergeCell ref="B44:C45"/>
    <mergeCell ref="B46:C46"/>
    <mergeCell ref="B47:C47"/>
    <mergeCell ref="B48:C48"/>
    <mergeCell ref="A1:C1"/>
    <mergeCell ref="A7:A8"/>
    <mergeCell ref="B7:B8"/>
    <mergeCell ref="A9:A16"/>
    <mergeCell ref="A20:A21"/>
    <mergeCell ref="A25:A26"/>
  </mergeCells>
  <pageMargins left="0.7" right="0.7" top="0.75" bottom="0.75" header="0.3" footer="0.3"/>
  <pageSetup paperSize="9" scale="68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6988-2445-45F3-BFAE-11F36E32B3F7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26- 27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Пакин</dc:creator>
  <cp:lastModifiedBy>Алексей Пакин</cp:lastModifiedBy>
  <dcterms:created xsi:type="dcterms:W3CDTF">2026-06-07T14:06:27Z</dcterms:created>
  <dcterms:modified xsi:type="dcterms:W3CDTF">2026-06-07T14:12:17Z</dcterms:modified>
</cp:coreProperties>
</file>